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<sst xmlns="http://schemas.openxmlformats.org/spreadsheetml/2006/main" count="177" uniqueCount="95">
  <si>
    <t>LF.63.44.2023 (127377)</t>
  </si>
  <si>
    <t>Zabezpieczenie dla Szpitala na asortyment z grup 401-02-04-01, 401-02-04-02, 401-02-04-03 wrzesień-październik 2023</t>
  </si>
  <si>
    <t>lp.</t>
  </si>
  <si>
    <t>Indeks</t>
  </si>
  <si>
    <t>Nazwa asortymentu</t>
  </si>
  <si>
    <t>Grupa / Kategoria wg Wspólnego Słownika Zamówień (CPV)</t>
  </si>
  <si>
    <t>j.m</t>
  </si>
  <si>
    <t>Grupa kosztowo-rodzajowa</t>
  </si>
  <si>
    <t>Plan
2023</t>
  </si>
  <si>
    <t>Ilość do zabezpieczenia na 2 mies.</t>
  </si>
  <si>
    <t>Cena netto z poprzedniej umowy</t>
  </si>
  <si>
    <t>VAT</t>
  </si>
  <si>
    <t>Kwota Vat</t>
  </si>
  <si>
    <t>Cena j. Brutto</t>
  </si>
  <si>
    <t>Wartość netto</t>
  </si>
  <si>
    <t>Wartość VAT</t>
  </si>
  <si>
    <t>Wartość brutto</t>
  </si>
  <si>
    <t>1.</t>
  </si>
  <si>
    <t>WM719772
KLU-22463</t>
  </si>
  <si>
    <t>Klucz dynamometryczny sterylny 36</t>
  </si>
  <si>
    <t>33171000-9</t>
  </si>
  <si>
    <t>szt.</t>
  </si>
  <si>
    <t>401-02-04-01</t>
  </si>
  <si>
    <t>RAZEM</t>
  </si>
  <si>
    <t>2.</t>
  </si>
  <si>
    <t>WM815189
WM815190
WM815191
WM815192
WM815193</t>
  </si>
  <si>
    <t>Klipsy endoskopowe (6-9 mm, kąt od 90-135)</t>
  </si>
  <si>
    <t>33140000-3</t>
  </si>
  <si>
    <t>szt</t>
  </si>
  <si>
    <t>401-02-04-02</t>
  </si>
  <si>
    <t>3.</t>
  </si>
  <si>
    <t>WM818927
WM818928</t>
  </si>
  <si>
    <t>Klipsy polimerowe L,XL a 2 szt</t>
  </si>
  <si>
    <t>33168000-5</t>
  </si>
  <si>
    <t>mag</t>
  </si>
  <si>
    <t>4.</t>
  </si>
  <si>
    <t>WM818929
WM818930</t>
  </si>
  <si>
    <t>Klipsy polimerowe L,XL a 4 szt</t>
  </si>
  <si>
    <t>5.</t>
  </si>
  <si>
    <t>WM818931
WM818932</t>
  </si>
  <si>
    <t>Klipsy polimerowe L,XL a 6 szt</t>
  </si>
  <si>
    <t>6.</t>
  </si>
  <si>
    <t>WM816254</t>
  </si>
  <si>
    <t>Klips tytanowy S/M dł. 4,8mm firmy Aesculap</t>
  </si>
  <si>
    <t>op</t>
  </si>
  <si>
    <t>7.</t>
  </si>
  <si>
    <t>WM919823
WM919874
WM919826
WM919824
WM919825
ŁAD-26976
ŁAD-26977</t>
  </si>
  <si>
    <t xml:space="preserve">Ładunek uniwerslany Egia TriStaple     </t>
  </si>
  <si>
    <t>33169000-2</t>
  </si>
  <si>
    <t>8.</t>
  </si>
  <si>
    <t>WM922059</t>
  </si>
  <si>
    <t>Igła do stymulatora do znieczuleń Echoplex 22 Gx85 mm 6194.853</t>
  </si>
  <si>
    <t>33141321-6</t>
  </si>
  <si>
    <t>401-02-04-03</t>
  </si>
  <si>
    <t>9.</t>
  </si>
  <si>
    <t>WM209729</t>
  </si>
  <si>
    <t>Strzykawki "LUER"  10ml (op. po 100 szt.)</t>
  </si>
  <si>
    <t>33141310-6</t>
  </si>
  <si>
    <t>10.</t>
  </si>
  <si>
    <t>WM221673
WM209758
WM211429</t>
  </si>
  <si>
    <t>Strzykawki "LUER"  20ml  (op. po 100 szt.)</t>
  </si>
  <si>
    <t>11.</t>
  </si>
  <si>
    <t>WM209759</t>
  </si>
  <si>
    <t>Strzykawki "LUER"  2ml x1 (op. po 100 szt.)</t>
  </si>
  <si>
    <t>12.</t>
  </si>
  <si>
    <t>WM209760</t>
  </si>
  <si>
    <t>Strzykawki "LUER"  5ml (op. po 100 szt.)</t>
  </si>
  <si>
    <t>13.</t>
  </si>
  <si>
    <t>WM309736
WM362</t>
  </si>
  <si>
    <t>Strzykawki "LUER-LOCK"  10ml (op. po 100 szt.)</t>
  </si>
  <si>
    <t>SUMA</t>
  </si>
  <si>
    <t>Sporządziła: Alicja Moskal</t>
  </si>
  <si>
    <t>Wrocław, 17.08.2023</t>
  </si>
  <si>
    <t>Sprawdziła: Anna Wojtysiak</t>
  </si>
  <si>
    <t xml:space="preserve">Znak: EZ/BLOK/127377 </t>
  </si>
  <si>
    <t>ZAŁĄCZNIK NR 1 FORMULARZ ASORTYMENTOWO-CENOWY</t>
  </si>
  <si>
    <t>Nr katalogowy</t>
  </si>
  <si>
    <t>Nazwa własna</t>
  </si>
  <si>
    <t>Kod CPV</t>
  </si>
  <si>
    <t>Ilość</t>
  </si>
  <si>
    <t>Cena netto</t>
  </si>
  <si>
    <t>ZADANIE NR 1</t>
  </si>
  <si>
    <t>ZADANIE NR 2</t>
  </si>
  <si>
    <t>Klipsy endoskopowe do posiadanej wielorazowej klipsownicy Model HX - 110UR o minimalnej średnicy kanału roboczego i długości roboczej 2300 mm (6-9 mm, kąt od 90-135)</t>
  </si>
  <si>
    <t>Klipsy polimerowe niewchłanialne duże L i bardzo duże XL, pakowane w zasobniki po 2 sztuki z taśmą samoprzylepną. Sterylne.</t>
  </si>
  <si>
    <t>Klipsy polimerowe niewchłanialne duże L i bardzo duże XL, pakowane w zasobniki po 4 sztuki z taśmą samoprzylepną. Sterylne.</t>
  </si>
  <si>
    <t>Klipsy polimerowe niewchłanialne duże L i bardzo duże XL, pakowane w zasobniki po 6 sztuki z taśmą samoprzylepną. Sterylne.</t>
  </si>
  <si>
    <t>Klips tytanowy S/M dł. 4,8mm kompatybilne z klipsownicą Aesculap (1op=15mag)</t>
  </si>
  <si>
    <t>ZADANIE NR 3</t>
  </si>
  <si>
    <t>Igła do stymulatora do znieczuleń Echoplex 22 Gx85 mm</t>
  </si>
  <si>
    <t>Strzykawki dwuczęściowe ze stożkiem LUER niecentrycznym 10ml. Strzykawki wykonane z polipropylenu/polietylenu z końcówką Luer wtykową lub cewnikową jw, skalowana, z zabezpieczeniem przed wysunięciem tłoka, sterylna, pojedynczo pakowana.</t>
  </si>
  <si>
    <t>Strzykawki dwuczęściowe ze stożkiem LUER niecentrycznym 20ml. Strzykawki wykonane z polipropylenu/polietylenu z końcówką Luer wtykową lub cewnikową jw., skalowana, z zabezpieczeniem przed wysunięciem tłoka, sterylna, pojedynczo pakowana.</t>
  </si>
  <si>
    <t>Strzykawki dwuczęściowe ze stożkiem LUER centrycznym 2ml. Strzykawki wykonane z polipropylenu/polietylenu z końcówką Luer wtykową lub cewnikową jw., skalowana, z zabezpieczeniem przed wysunięciem tłoka, sterylna, pojedynczo pakowana..</t>
  </si>
  <si>
    <t>Strzykawki dwuczęściowe ze stożkiem LUER niecentrycznym 5ml. Strzykawki wykonane z polipropylenu/polietylenu z końcówką Luer wtykową lub cewnikową jw., skalowana, z zabezpieczeniem przed wysunięciem tłoka, sterylna, pojedynczo pakowana.</t>
  </si>
  <si>
    <t>Strzykawki trzyczęściowe z końcówką "LUER-LOCK" 10ml. Trzyczęściowe strzykawki wykonane z polipropylenu, z tłokiem o podwójnym uszczelnieniu, o minimalnej objętości zalegania, skalowane, z pewnym zabezpieczeniem przed wysunięciem tłoka , sterylna, pojedynczo pakowana. UWAGA: Pompy infuzyjne wykalibrowane są na strzykawki firm: B/Braun, B. Dickinson, Terumo, Proinjekt, Sherwood. PLUS PRODUKT MISU BYĆ  KOMPATYBILNY Z POMPAMI SZPITALA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</si>
</sst>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0%"/>
    <numFmt numFmtId="167" formatCode="0.00%"/>
    <numFmt numFmtId="168" formatCode="#,##0"/>
    <numFmt numFmtId="169" formatCode="#,##0.00"/>
  </numFmts>
  <fonts count="4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/>
    </xf>
    <xf numFmtId="164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3" borderId="0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Fill="1" applyAlignment="1">
      <alignment horizontal="left" vertical="center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O11" sqref="O11"/>
    </sheetView>
  </sheetViews>
  <sheetFormatPr defaultColWidth="9.140625" defaultRowHeight="12.75"/>
  <cols>
    <col min="1" max="1" width="6.28125" style="1" customWidth="1"/>
    <col min="2" max="2" width="11.57421875" style="1" customWidth="1"/>
    <col min="3" max="3" width="59.8515625" style="2" customWidth="1"/>
    <col min="4" max="4" width="16.57421875" style="1" customWidth="1"/>
    <col min="5" max="5" width="5.8515625" style="1" customWidth="1"/>
    <col min="6" max="7" width="11.57421875" style="1" customWidth="1"/>
    <col min="8" max="8" width="17.57421875" style="1" customWidth="1"/>
    <col min="9" max="9" width="14.7109375" style="3" customWidth="1"/>
    <col min="10" max="11" width="11.57421875" style="1" customWidth="1"/>
    <col min="12" max="12" width="12.8515625" style="1" customWidth="1"/>
    <col min="13" max="13" width="13.28125" style="1" customWidth="1"/>
    <col min="14" max="14" width="11.57421875" style="1" customWidth="1"/>
    <col min="15" max="15" width="14.57421875" style="1" customWidth="1"/>
    <col min="16" max="16384" width="11.57421875" style="0" customWidth="1"/>
  </cols>
  <sheetData>
    <row r="1" spans="1:15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5.7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23.25">
      <c r="A4" s="9" t="s">
        <v>17</v>
      </c>
      <c r="B4" s="10" t="s">
        <v>18</v>
      </c>
      <c r="C4" s="11" t="s">
        <v>19</v>
      </c>
      <c r="D4" s="9" t="s">
        <v>20</v>
      </c>
      <c r="E4" s="9" t="s">
        <v>21</v>
      </c>
      <c r="F4" s="9" t="s">
        <v>22</v>
      </c>
      <c r="G4" s="9">
        <v>42</v>
      </c>
      <c r="H4" s="9">
        <v>8</v>
      </c>
      <c r="I4" s="12">
        <v>387.42328</v>
      </c>
      <c r="J4" s="13">
        <v>0.08</v>
      </c>
      <c r="K4" s="12">
        <f>I4*J4</f>
        <v>30.9938624</v>
      </c>
      <c r="L4" s="12">
        <f>I4+K4</f>
        <v>418.4171424</v>
      </c>
      <c r="M4" s="12">
        <f>H4*I4</f>
        <v>3099.38624</v>
      </c>
      <c r="N4" s="12">
        <f>H4*K4</f>
        <v>247.9508992</v>
      </c>
      <c r="O4" s="12">
        <f>H4*L4</f>
        <v>3347.3371392</v>
      </c>
    </row>
    <row r="5" spans="1:15" ht="12.75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>
        <f>M4</f>
        <v>3099.38624</v>
      </c>
      <c r="N5" s="15">
        <f>N4</f>
        <v>247.9508992</v>
      </c>
      <c r="O5" s="15">
        <f>O4</f>
        <v>3347.3371392</v>
      </c>
    </row>
    <row r="6" spans="1:15" ht="57">
      <c r="A6" s="9" t="s">
        <v>24</v>
      </c>
      <c r="B6" s="10" t="s">
        <v>25</v>
      </c>
      <c r="C6" s="11" t="s">
        <v>26</v>
      </c>
      <c r="D6" s="9" t="s">
        <v>27</v>
      </c>
      <c r="E6" s="9" t="s">
        <v>28</v>
      </c>
      <c r="F6" s="9" t="s">
        <v>29</v>
      </c>
      <c r="G6" s="9">
        <v>40</v>
      </c>
      <c r="H6" s="9">
        <v>6</v>
      </c>
      <c r="I6" s="12">
        <v>63.71</v>
      </c>
      <c r="J6" s="13">
        <v>0.08</v>
      </c>
      <c r="K6" s="12">
        <f aca="true" t="shared" si="0" ref="K6:K11">I6*J6</f>
        <v>5.0968</v>
      </c>
      <c r="L6" s="12">
        <f aca="true" t="shared" si="1" ref="L6:L11">I6+K6</f>
        <v>68.8068</v>
      </c>
      <c r="M6" s="12">
        <f aca="true" t="shared" si="2" ref="M6:M11">H6*I6</f>
        <v>382.26</v>
      </c>
      <c r="N6" s="12">
        <f aca="true" t="shared" si="3" ref="N6:N11">H6*K6</f>
        <v>30.5808</v>
      </c>
      <c r="O6" s="12">
        <f aca="true" t="shared" si="4" ref="O6:O11">H6*L6</f>
        <v>412.8408</v>
      </c>
    </row>
    <row r="7" spans="1:15" ht="23.25">
      <c r="A7" s="9" t="s">
        <v>30</v>
      </c>
      <c r="B7" s="10" t="s">
        <v>31</v>
      </c>
      <c r="C7" s="11" t="s">
        <v>32</v>
      </c>
      <c r="D7" s="9" t="s">
        <v>33</v>
      </c>
      <c r="E7" s="9" t="s">
        <v>34</v>
      </c>
      <c r="F7" s="9" t="s">
        <v>29</v>
      </c>
      <c r="G7" s="9">
        <v>40</v>
      </c>
      <c r="H7" s="9">
        <v>6</v>
      </c>
      <c r="I7" s="12">
        <v>17.728</v>
      </c>
      <c r="J7" s="13">
        <v>0.08</v>
      </c>
      <c r="K7" s="12">
        <f t="shared" si="0"/>
        <v>1.41824</v>
      </c>
      <c r="L7" s="12">
        <f t="shared" si="1"/>
        <v>19.14624</v>
      </c>
      <c r="M7" s="12">
        <f t="shared" si="2"/>
        <v>106.368</v>
      </c>
      <c r="N7" s="12">
        <f t="shared" si="3"/>
        <v>8.50944</v>
      </c>
      <c r="O7" s="12">
        <f t="shared" si="4"/>
        <v>114.87744</v>
      </c>
    </row>
    <row r="8" spans="1:15" ht="23.25">
      <c r="A8" s="9" t="s">
        <v>35</v>
      </c>
      <c r="B8" s="10" t="s">
        <v>36</v>
      </c>
      <c r="C8" s="11" t="s">
        <v>37</v>
      </c>
      <c r="D8" s="9" t="s">
        <v>33</v>
      </c>
      <c r="E8" s="9" t="s">
        <v>34</v>
      </c>
      <c r="F8" s="9" t="s">
        <v>29</v>
      </c>
      <c r="G8" s="9">
        <v>60</v>
      </c>
      <c r="H8" s="9">
        <v>10</v>
      </c>
      <c r="I8" s="12">
        <v>35.456</v>
      </c>
      <c r="J8" s="13">
        <v>0.08</v>
      </c>
      <c r="K8" s="12">
        <f t="shared" si="0"/>
        <v>2.83648</v>
      </c>
      <c r="L8" s="12">
        <f t="shared" si="1"/>
        <v>38.29248</v>
      </c>
      <c r="M8" s="12">
        <f t="shared" si="2"/>
        <v>354.56</v>
      </c>
      <c r="N8" s="12">
        <f t="shared" si="3"/>
        <v>28.3648</v>
      </c>
      <c r="O8" s="12">
        <f t="shared" si="4"/>
        <v>382.9248</v>
      </c>
    </row>
    <row r="9" spans="1:15" ht="23.25">
      <c r="A9" s="9" t="s">
        <v>38</v>
      </c>
      <c r="B9" s="10" t="s">
        <v>39</v>
      </c>
      <c r="C9" s="11" t="s">
        <v>40</v>
      </c>
      <c r="D9" s="9" t="s">
        <v>33</v>
      </c>
      <c r="E9" s="9" t="s">
        <v>34</v>
      </c>
      <c r="F9" s="9" t="s">
        <v>29</v>
      </c>
      <c r="G9" s="9">
        <v>60</v>
      </c>
      <c r="H9" s="9">
        <v>10</v>
      </c>
      <c r="I9" s="12">
        <v>53.184</v>
      </c>
      <c r="J9" s="13">
        <v>0.08</v>
      </c>
      <c r="K9" s="12">
        <f t="shared" si="0"/>
        <v>4.25472</v>
      </c>
      <c r="L9" s="12">
        <f t="shared" si="1"/>
        <v>57.43872</v>
      </c>
      <c r="M9" s="12">
        <f t="shared" si="2"/>
        <v>531.84</v>
      </c>
      <c r="N9" s="12">
        <f t="shared" si="3"/>
        <v>42.5472</v>
      </c>
      <c r="O9" s="12">
        <f t="shared" si="4"/>
        <v>574.3872</v>
      </c>
    </row>
    <row r="10" spans="1:15" ht="12.75">
      <c r="A10" s="9" t="s">
        <v>41</v>
      </c>
      <c r="B10" s="9" t="s">
        <v>42</v>
      </c>
      <c r="C10" s="11" t="s">
        <v>43</v>
      </c>
      <c r="D10" s="9" t="s">
        <v>33</v>
      </c>
      <c r="E10" s="9" t="s">
        <v>44</v>
      </c>
      <c r="F10" s="9" t="s">
        <v>29</v>
      </c>
      <c r="G10" s="9">
        <v>2</v>
      </c>
      <c r="H10" s="9">
        <v>2</v>
      </c>
      <c r="I10" s="12">
        <v>994.984</v>
      </c>
      <c r="J10" s="13">
        <v>0.08</v>
      </c>
      <c r="K10" s="12">
        <f t="shared" si="0"/>
        <v>79.59872</v>
      </c>
      <c r="L10" s="12">
        <f t="shared" si="1"/>
        <v>1074.58272</v>
      </c>
      <c r="M10" s="12">
        <f t="shared" si="2"/>
        <v>1989.968</v>
      </c>
      <c r="N10" s="12">
        <f t="shared" si="3"/>
        <v>159.19744</v>
      </c>
      <c r="O10" s="12">
        <f t="shared" si="4"/>
        <v>2149.16544</v>
      </c>
    </row>
    <row r="11" spans="1:15" ht="79.5">
      <c r="A11" s="9" t="s">
        <v>45</v>
      </c>
      <c r="B11" s="10" t="s">
        <v>46</v>
      </c>
      <c r="C11" s="11" t="s">
        <v>47</v>
      </c>
      <c r="D11" s="9" t="s">
        <v>48</v>
      </c>
      <c r="E11" s="9" t="s">
        <v>28</v>
      </c>
      <c r="F11" s="9" t="s">
        <v>29</v>
      </c>
      <c r="G11" s="9">
        <v>34</v>
      </c>
      <c r="H11" s="9">
        <v>12</v>
      </c>
      <c r="I11" s="16">
        <v>952.88</v>
      </c>
      <c r="J11" s="13">
        <v>0.08</v>
      </c>
      <c r="K11" s="12">
        <f t="shared" si="0"/>
        <v>76.2304</v>
      </c>
      <c r="L11" s="12">
        <f t="shared" si="1"/>
        <v>1029.1104</v>
      </c>
      <c r="M11" s="12">
        <f t="shared" si="2"/>
        <v>11434.56</v>
      </c>
      <c r="N11" s="12">
        <f t="shared" si="3"/>
        <v>914.7648</v>
      </c>
      <c r="O11" s="12">
        <f t="shared" si="4"/>
        <v>12349.3248</v>
      </c>
    </row>
    <row r="12" spans="1:15" ht="12.75">
      <c r="A12" s="14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>
        <f>M6+M7+M8+M9+M10+M11</f>
        <v>14799.556</v>
      </c>
      <c r="N12" s="15">
        <f>N6+N7+N8+N9+N10+N11</f>
        <v>1183.96448</v>
      </c>
      <c r="O12" s="15">
        <f>O6+O7+O8+O9+O10+O11</f>
        <v>15983.52048</v>
      </c>
    </row>
    <row r="13" spans="1:15" s="20" customFormat="1" ht="12.75">
      <c r="A13" s="17" t="s">
        <v>49</v>
      </c>
      <c r="B13" s="17" t="s">
        <v>50</v>
      </c>
      <c r="C13" s="18" t="s">
        <v>51</v>
      </c>
      <c r="D13" s="17" t="s">
        <v>52</v>
      </c>
      <c r="E13" s="17" t="s">
        <v>28</v>
      </c>
      <c r="F13" s="17" t="s">
        <v>53</v>
      </c>
      <c r="G13" s="17">
        <v>100</v>
      </c>
      <c r="H13" s="17">
        <v>12</v>
      </c>
      <c r="I13" s="16">
        <v>36.564</v>
      </c>
      <c r="J13" s="19">
        <v>0.08</v>
      </c>
      <c r="K13" s="16">
        <f aca="true" t="shared" si="5" ref="K13:K18">I13*J13</f>
        <v>2.92512</v>
      </c>
      <c r="L13" s="16">
        <f aca="true" t="shared" si="6" ref="L13:L18">I13+K13</f>
        <v>39.48912</v>
      </c>
      <c r="M13" s="16">
        <f aca="true" t="shared" si="7" ref="M13:M18">H13*I13</f>
        <v>438.768</v>
      </c>
      <c r="N13" s="16">
        <f aca="true" t="shared" si="8" ref="N13:N18">H13*K13</f>
        <v>35.10144</v>
      </c>
      <c r="O13" s="16">
        <f aca="true" t="shared" si="9" ref="O13:O18">H13*L13</f>
        <v>473.86944</v>
      </c>
    </row>
    <row r="14" spans="1:15" ht="12.75">
      <c r="A14" s="9" t="s">
        <v>54</v>
      </c>
      <c r="B14" s="9" t="s">
        <v>55</v>
      </c>
      <c r="C14" s="11" t="s">
        <v>56</v>
      </c>
      <c r="D14" s="9" t="s">
        <v>57</v>
      </c>
      <c r="E14" s="9" t="s">
        <v>21</v>
      </c>
      <c r="F14" s="9" t="s">
        <v>53</v>
      </c>
      <c r="G14" s="9">
        <v>191192</v>
      </c>
      <c r="H14" s="9">
        <v>10000</v>
      </c>
      <c r="I14" s="12">
        <v>0.12</v>
      </c>
      <c r="J14" s="13">
        <v>0.08</v>
      </c>
      <c r="K14" s="12">
        <f t="shared" si="5"/>
        <v>0.0096</v>
      </c>
      <c r="L14" s="12">
        <f t="shared" si="6"/>
        <v>0.1296</v>
      </c>
      <c r="M14" s="12">
        <f t="shared" si="7"/>
        <v>1200</v>
      </c>
      <c r="N14" s="12">
        <f t="shared" si="8"/>
        <v>96</v>
      </c>
      <c r="O14" s="12">
        <f t="shared" si="9"/>
        <v>1296</v>
      </c>
    </row>
    <row r="15" spans="1:15" ht="34.5">
      <c r="A15" s="9" t="s">
        <v>58</v>
      </c>
      <c r="B15" s="10" t="s">
        <v>59</v>
      </c>
      <c r="C15" s="11" t="s">
        <v>60</v>
      </c>
      <c r="D15" s="9" t="s">
        <v>57</v>
      </c>
      <c r="E15" s="9" t="s">
        <v>21</v>
      </c>
      <c r="F15" s="9" t="s">
        <v>53</v>
      </c>
      <c r="G15" s="9">
        <v>259652</v>
      </c>
      <c r="H15" s="9">
        <v>20400</v>
      </c>
      <c r="I15" s="12">
        <v>0.3</v>
      </c>
      <c r="J15" s="13">
        <v>0.08</v>
      </c>
      <c r="K15" s="12">
        <f t="shared" si="5"/>
        <v>0.024</v>
      </c>
      <c r="L15" s="12">
        <f t="shared" si="6"/>
        <v>0.324</v>
      </c>
      <c r="M15" s="12">
        <f t="shared" si="7"/>
        <v>6120</v>
      </c>
      <c r="N15" s="12">
        <f t="shared" si="8"/>
        <v>489.6</v>
      </c>
      <c r="O15" s="12">
        <f t="shared" si="9"/>
        <v>6609.6</v>
      </c>
    </row>
    <row r="16" spans="1:15" ht="12.75">
      <c r="A16" s="9" t="s">
        <v>61</v>
      </c>
      <c r="B16" s="9" t="s">
        <v>62</v>
      </c>
      <c r="C16" s="11" t="s">
        <v>63</v>
      </c>
      <c r="D16" s="9" t="s">
        <v>57</v>
      </c>
      <c r="E16" s="9" t="s">
        <v>21</v>
      </c>
      <c r="F16" s="9" t="s">
        <v>53</v>
      </c>
      <c r="G16" s="9">
        <v>132102</v>
      </c>
      <c r="H16" s="9">
        <v>7800</v>
      </c>
      <c r="I16" s="12">
        <v>0.09</v>
      </c>
      <c r="J16" s="13">
        <v>0.08</v>
      </c>
      <c r="K16" s="12">
        <f t="shared" si="5"/>
        <v>0.0072</v>
      </c>
      <c r="L16" s="12">
        <f t="shared" si="6"/>
        <v>0.0972</v>
      </c>
      <c r="M16" s="12">
        <f t="shared" si="7"/>
        <v>702</v>
      </c>
      <c r="N16" s="12">
        <f t="shared" si="8"/>
        <v>56.16</v>
      </c>
      <c r="O16" s="12">
        <f t="shared" si="9"/>
        <v>758.16</v>
      </c>
    </row>
    <row r="17" spans="1:15" ht="12.75">
      <c r="A17" s="9" t="s">
        <v>64</v>
      </c>
      <c r="B17" s="9" t="s">
        <v>65</v>
      </c>
      <c r="C17" s="11" t="s">
        <v>66</v>
      </c>
      <c r="D17" s="9" t="s">
        <v>57</v>
      </c>
      <c r="E17" s="9" t="s">
        <v>21</v>
      </c>
      <c r="F17" s="9" t="s">
        <v>53</v>
      </c>
      <c r="G17" s="9">
        <v>160958</v>
      </c>
      <c r="H17" s="9">
        <v>15000</v>
      </c>
      <c r="I17" s="12">
        <v>0.11</v>
      </c>
      <c r="J17" s="13">
        <v>0.08</v>
      </c>
      <c r="K17" s="12">
        <f t="shared" si="5"/>
        <v>0.0088</v>
      </c>
      <c r="L17" s="12">
        <f t="shared" si="6"/>
        <v>0.1188</v>
      </c>
      <c r="M17" s="12">
        <f t="shared" si="7"/>
        <v>1650</v>
      </c>
      <c r="N17" s="12">
        <f t="shared" si="8"/>
        <v>132</v>
      </c>
      <c r="O17" s="12">
        <f t="shared" si="9"/>
        <v>1782</v>
      </c>
    </row>
    <row r="18" spans="1:15" s="20" customFormat="1" ht="23.25">
      <c r="A18" s="17" t="s">
        <v>67</v>
      </c>
      <c r="B18" s="21" t="s">
        <v>68</v>
      </c>
      <c r="C18" s="18" t="s">
        <v>69</v>
      </c>
      <c r="D18" s="17" t="s">
        <v>57</v>
      </c>
      <c r="E18" s="17" t="s">
        <v>21</v>
      </c>
      <c r="F18" s="17" t="s">
        <v>53</v>
      </c>
      <c r="G18" s="17">
        <v>7262</v>
      </c>
      <c r="H18" s="17">
        <v>800</v>
      </c>
      <c r="I18" s="16">
        <v>0.43</v>
      </c>
      <c r="J18" s="19">
        <v>0.08</v>
      </c>
      <c r="K18" s="16">
        <f t="shared" si="5"/>
        <v>0.0344</v>
      </c>
      <c r="L18" s="16">
        <f t="shared" si="6"/>
        <v>0.4644</v>
      </c>
      <c r="M18" s="16">
        <f t="shared" si="7"/>
        <v>344</v>
      </c>
      <c r="N18" s="16">
        <f t="shared" si="8"/>
        <v>27.52</v>
      </c>
      <c r="O18" s="16">
        <f t="shared" si="9"/>
        <v>371.52</v>
      </c>
    </row>
    <row r="19" spans="1:15" ht="12.75">
      <c r="A19" s="22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>
        <f>M13+M14+M15+M16+M17+M18</f>
        <v>10454.768</v>
      </c>
      <c r="N19" s="23">
        <f>N13+N14+N15+N16+N17+N18</f>
        <v>836.38144</v>
      </c>
      <c r="O19" s="23">
        <f>O13+O14+O15+O16+O17+O18</f>
        <v>11291.14944</v>
      </c>
    </row>
    <row r="20" spans="12:15" ht="12.75">
      <c r="L20" s="24" t="s">
        <v>70</v>
      </c>
      <c r="M20" s="25">
        <f>M5+M12+M19</f>
        <v>28353.71024</v>
      </c>
      <c r="N20" s="25">
        <f>N5+N12+N19</f>
        <v>2268.2968192</v>
      </c>
      <c r="O20" s="25">
        <f>O5+O12+O19</f>
        <v>30622.0070592</v>
      </c>
    </row>
    <row r="21" spans="1:15" ht="12.75">
      <c r="A21" s="26" t="s">
        <v>71</v>
      </c>
      <c r="B21" s="26"/>
      <c r="C21" s="26"/>
      <c r="L21"/>
      <c r="M21"/>
      <c r="N21"/>
      <c r="O21"/>
    </row>
    <row r="22" spans="1:10" ht="12.75">
      <c r="A22" s="27" t="s">
        <v>72</v>
      </c>
      <c r="B22" s="27"/>
      <c r="C22" s="27"/>
      <c r="J22" s="28"/>
    </row>
    <row r="23" spans="1:3" ht="12.75">
      <c r="A23" s="27" t="s">
        <v>73</v>
      </c>
      <c r="B23" s="27"/>
      <c r="C23" s="27"/>
    </row>
    <row r="24" spans="1:3" ht="12.75">
      <c r="A24" s="27" t="s">
        <v>72</v>
      </c>
      <c r="B24" s="27"/>
      <c r="C24" s="27"/>
    </row>
  </sheetData>
  <sheetProtection selectLockedCells="1" selectUnlockedCells="1"/>
  <mergeCells count="9">
    <mergeCell ref="A1:O1"/>
    <mergeCell ref="A2:O2"/>
    <mergeCell ref="A5:L5"/>
    <mergeCell ref="A12:L12"/>
    <mergeCell ref="A19:L19"/>
    <mergeCell ref="A21:C21"/>
    <mergeCell ref="A22:C22"/>
    <mergeCell ref="A23:C23"/>
    <mergeCell ref="A24:C24"/>
  </mergeCells>
  <printOptions/>
  <pageMargins left="0.7875" right="0.7875" top="0.7875" bottom="0.7875" header="0.5118110236220472" footer="0.5118110236220472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6.28125" style="29" customWidth="1"/>
    <col min="2" max="2" width="47.00390625" style="30" customWidth="1"/>
    <col min="3" max="3" width="13.28125" style="30" customWidth="1"/>
    <col min="4" max="4" width="12.7109375" style="30" customWidth="1"/>
    <col min="5" max="5" width="16.57421875" style="29" customWidth="1"/>
    <col min="6" max="6" width="5.8515625" style="29" customWidth="1"/>
    <col min="7" max="7" width="17.57421875" style="31" customWidth="1"/>
    <col min="8" max="8" width="12.421875" style="32" customWidth="1"/>
    <col min="9" max="9" width="11.57421875" style="29" customWidth="1"/>
    <col min="10" max="10" width="11.57421875" style="33" customWidth="1"/>
    <col min="11" max="11" width="12.8515625" style="33" customWidth="1"/>
    <col min="12" max="12" width="13.28125" style="33" customWidth="1"/>
    <col min="13" max="13" width="11.57421875" style="33" customWidth="1"/>
    <col min="14" max="14" width="14.57421875" style="33" customWidth="1"/>
    <col min="15" max="16384" width="11.57421875" style="30" customWidth="1"/>
  </cols>
  <sheetData>
    <row r="1" spans="1:14" ht="23.25" customHeight="1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4.5" customHeight="1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46.5" customHeight="1">
      <c r="A3" s="36" t="s">
        <v>2</v>
      </c>
      <c r="B3" s="36" t="s">
        <v>4</v>
      </c>
      <c r="C3" s="37" t="s">
        <v>76</v>
      </c>
      <c r="D3" s="37" t="s">
        <v>77</v>
      </c>
      <c r="E3" s="37" t="s">
        <v>78</v>
      </c>
      <c r="F3" s="36" t="s">
        <v>6</v>
      </c>
      <c r="G3" s="38" t="s">
        <v>79</v>
      </c>
      <c r="H3" s="39" t="s">
        <v>80</v>
      </c>
      <c r="I3" s="36" t="s">
        <v>11</v>
      </c>
      <c r="J3" s="37" t="s">
        <v>12</v>
      </c>
      <c r="K3" s="37" t="s">
        <v>13</v>
      </c>
      <c r="L3" s="37" t="s">
        <v>14</v>
      </c>
      <c r="M3" s="37" t="s">
        <v>15</v>
      </c>
      <c r="N3" s="37" t="s">
        <v>16</v>
      </c>
    </row>
    <row r="4" spans="1:14" ht="30" customHeight="1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4" customHeight="1">
      <c r="A5" s="41" t="s">
        <v>17</v>
      </c>
      <c r="B5" s="42" t="s">
        <v>19</v>
      </c>
      <c r="C5" s="42"/>
      <c r="D5" s="42"/>
      <c r="E5" s="41" t="s">
        <v>20</v>
      </c>
      <c r="F5" s="41" t="s">
        <v>21</v>
      </c>
      <c r="G5" s="43">
        <v>8</v>
      </c>
      <c r="H5" s="44"/>
      <c r="I5" s="45">
        <v>0.08</v>
      </c>
      <c r="J5" s="46">
        <f>H5*I5</f>
        <v>0</v>
      </c>
      <c r="K5" s="46">
        <f>H5+J5</f>
        <v>0</v>
      </c>
      <c r="L5" s="47">
        <f>G5*H5</f>
        <v>0</v>
      </c>
      <c r="M5" s="47">
        <f>G5*J5</f>
        <v>0</v>
      </c>
      <c r="N5" s="47">
        <f>G5*K5</f>
        <v>0</v>
      </c>
    </row>
    <row r="6" spans="1:14" ht="24" customHeight="1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>
        <f>L5</f>
        <v>0</v>
      </c>
      <c r="M6" s="49">
        <f>M5</f>
        <v>0</v>
      </c>
      <c r="N6" s="49">
        <f>N5</f>
        <v>0</v>
      </c>
    </row>
    <row r="7" spans="1:14" ht="30" customHeight="1">
      <c r="A7" s="40" t="s">
        <v>82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75" customHeight="1">
      <c r="A8" s="41" t="s">
        <v>17</v>
      </c>
      <c r="B8" s="50" t="s">
        <v>83</v>
      </c>
      <c r="C8" s="50"/>
      <c r="D8" s="50"/>
      <c r="E8" s="41" t="s">
        <v>27</v>
      </c>
      <c r="F8" s="41" t="s">
        <v>28</v>
      </c>
      <c r="G8" s="43">
        <v>6</v>
      </c>
      <c r="H8" s="44"/>
      <c r="I8" s="45">
        <v>0.08</v>
      </c>
      <c r="J8" s="46">
        <f aca="true" t="shared" si="0" ref="J8:J13">H8*I8</f>
        <v>0</v>
      </c>
      <c r="K8" s="46">
        <f aca="true" t="shared" si="1" ref="K8:K13">H8+J8</f>
        <v>0</v>
      </c>
      <c r="L8" s="47">
        <f aca="true" t="shared" si="2" ref="L8:L13">G8*H8</f>
        <v>0</v>
      </c>
      <c r="M8" s="47">
        <f aca="true" t="shared" si="3" ref="M8:M13">G8*J8</f>
        <v>0</v>
      </c>
      <c r="N8" s="47">
        <f aca="true" t="shared" si="4" ref="N8:N13">G8*K8</f>
        <v>0</v>
      </c>
    </row>
    <row r="9" spans="1:14" ht="55.5" customHeight="1">
      <c r="A9" s="41" t="s">
        <v>24</v>
      </c>
      <c r="B9" s="51" t="s">
        <v>84</v>
      </c>
      <c r="C9" s="42"/>
      <c r="D9" s="42"/>
      <c r="E9" s="41" t="s">
        <v>33</v>
      </c>
      <c r="F9" s="41" t="s">
        <v>34</v>
      </c>
      <c r="G9" s="43">
        <v>6</v>
      </c>
      <c r="H9" s="44"/>
      <c r="I9" s="45">
        <v>0.08</v>
      </c>
      <c r="J9" s="46">
        <f t="shared" si="0"/>
        <v>0</v>
      </c>
      <c r="K9" s="46">
        <f t="shared" si="1"/>
        <v>0</v>
      </c>
      <c r="L9" s="47">
        <f t="shared" si="2"/>
        <v>0</v>
      </c>
      <c r="M9" s="47">
        <f t="shared" si="3"/>
        <v>0</v>
      </c>
      <c r="N9" s="47">
        <f t="shared" si="4"/>
        <v>0</v>
      </c>
    </row>
    <row r="10" spans="1:14" ht="54" customHeight="1">
      <c r="A10" s="41" t="s">
        <v>30</v>
      </c>
      <c r="B10" s="51" t="s">
        <v>85</v>
      </c>
      <c r="C10" s="42"/>
      <c r="D10" s="42"/>
      <c r="E10" s="41" t="s">
        <v>33</v>
      </c>
      <c r="F10" s="41" t="s">
        <v>34</v>
      </c>
      <c r="G10" s="43">
        <v>10</v>
      </c>
      <c r="H10" s="44"/>
      <c r="I10" s="45">
        <v>0.08</v>
      </c>
      <c r="J10" s="46">
        <f t="shared" si="0"/>
        <v>0</v>
      </c>
      <c r="K10" s="46">
        <f t="shared" si="1"/>
        <v>0</v>
      </c>
      <c r="L10" s="47">
        <f t="shared" si="2"/>
        <v>0</v>
      </c>
      <c r="M10" s="47">
        <f t="shared" si="3"/>
        <v>0</v>
      </c>
      <c r="N10" s="47">
        <f t="shared" si="4"/>
        <v>0</v>
      </c>
    </row>
    <row r="11" spans="1:14" ht="54.75" customHeight="1">
      <c r="A11" s="41" t="s">
        <v>35</v>
      </c>
      <c r="B11" s="51" t="s">
        <v>86</v>
      </c>
      <c r="C11" s="42"/>
      <c r="D11" s="42"/>
      <c r="E11" s="41" t="s">
        <v>33</v>
      </c>
      <c r="F11" s="41" t="s">
        <v>34</v>
      </c>
      <c r="G11" s="43">
        <v>10</v>
      </c>
      <c r="H11" s="44"/>
      <c r="I11" s="45">
        <v>0.08</v>
      </c>
      <c r="J11" s="46">
        <f t="shared" si="0"/>
        <v>0</v>
      </c>
      <c r="K11" s="46">
        <f t="shared" si="1"/>
        <v>0</v>
      </c>
      <c r="L11" s="47">
        <f t="shared" si="2"/>
        <v>0</v>
      </c>
      <c r="M11" s="47">
        <f t="shared" si="3"/>
        <v>0</v>
      </c>
      <c r="N11" s="47">
        <f t="shared" si="4"/>
        <v>0</v>
      </c>
    </row>
    <row r="12" spans="1:14" ht="43.5" customHeight="1">
      <c r="A12" s="41" t="s">
        <v>38</v>
      </c>
      <c r="B12" s="50" t="s">
        <v>87</v>
      </c>
      <c r="C12" s="50"/>
      <c r="D12" s="50"/>
      <c r="E12" s="41" t="s">
        <v>33</v>
      </c>
      <c r="F12" s="41" t="s">
        <v>44</v>
      </c>
      <c r="G12" s="43">
        <v>2</v>
      </c>
      <c r="H12" s="44"/>
      <c r="I12" s="45">
        <v>0.08</v>
      </c>
      <c r="J12" s="46">
        <f t="shared" si="0"/>
        <v>0</v>
      </c>
      <c r="K12" s="46">
        <f t="shared" si="1"/>
        <v>0</v>
      </c>
      <c r="L12" s="47">
        <f t="shared" si="2"/>
        <v>0</v>
      </c>
      <c r="M12" s="47">
        <f t="shared" si="3"/>
        <v>0</v>
      </c>
      <c r="N12" s="47">
        <f t="shared" si="4"/>
        <v>0</v>
      </c>
    </row>
    <row r="13" spans="1:14" ht="45" customHeight="1">
      <c r="A13" s="41" t="s">
        <v>41</v>
      </c>
      <c r="B13" s="51" t="s">
        <v>47</v>
      </c>
      <c r="C13" s="42"/>
      <c r="D13" s="42"/>
      <c r="E13" s="41" t="s">
        <v>48</v>
      </c>
      <c r="F13" s="41" t="s">
        <v>28</v>
      </c>
      <c r="G13" s="43">
        <v>12</v>
      </c>
      <c r="H13" s="52"/>
      <c r="I13" s="45">
        <v>0.08</v>
      </c>
      <c r="J13" s="46">
        <f t="shared" si="0"/>
        <v>0</v>
      </c>
      <c r="K13" s="46">
        <f t="shared" si="1"/>
        <v>0</v>
      </c>
      <c r="L13" s="53">
        <f t="shared" si="2"/>
        <v>0</v>
      </c>
      <c r="M13" s="53">
        <f t="shared" si="3"/>
        <v>0</v>
      </c>
      <c r="N13" s="53">
        <f t="shared" si="4"/>
        <v>0</v>
      </c>
    </row>
    <row r="14" spans="1:14" ht="24" customHeight="1">
      <c r="A14" s="48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>
        <f>L8+L9+L10+L11+L12+L13</f>
        <v>0</v>
      </c>
      <c r="M14" s="49">
        <f>M8+M9+M10+M11+M12+M13</f>
        <v>0</v>
      </c>
      <c r="N14" s="49">
        <f>N8+N9+N10+N11+N12+N13</f>
        <v>0</v>
      </c>
    </row>
    <row r="15" spans="1:14" ht="30" customHeight="1">
      <c r="A15" s="40" t="s">
        <v>88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58" customFormat="1" ht="24" customHeight="1">
      <c r="A16" s="54" t="s">
        <v>17</v>
      </c>
      <c r="B16" s="42" t="s">
        <v>89</v>
      </c>
      <c r="C16" s="42"/>
      <c r="D16" s="42"/>
      <c r="E16" s="54" t="s">
        <v>52</v>
      </c>
      <c r="F16" s="54" t="s">
        <v>28</v>
      </c>
      <c r="G16" s="55">
        <v>12</v>
      </c>
      <c r="H16" s="52"/>
      <c r="I16" s="56">
        <v>0.08</v>
      </c>
      <c r="J16" s="57">
        <f aca="true" t="shared" si="5" ref="J16:J21">H16*I16</f>
        <v>0</v>
      </c>
      <c r="K16" s="57">
        <f aca="true" t="shared" si="6" ref="K16:K21">H16+J16</f>
        <v>0</v>
      </c>
      <c r="L16" s="53">
        <f aca="true" t="shared" si="7" ref="L16:L21">G16*H16</f>
        <v>0</v>
      </c>
      <c r="M16" s="53">
        <f aca="true" t="shared" si="8" ref="M16:M21">G16*J16</f>
        <v>0</v>
      </c>
      <c r="N16" s="53">
        <f aca="true" t="shared" si="9" ref="N16:N21">G16*K16</f>
        <v>0</v>
      </c>
    </row>
    <row r="17" spans="1:14" ht="81" customHeight="1">
      <c r="A17" s="41" t="s">
        <v>24</v>
      </c>
      <c r="B17" s="51" t="s">
        <v>90</v>
      </c>
      <c r="C17" s="42"/>
      <c r="D17" s="42"/>
      <c r="E17" s="41" t="s">
        <v>57</v>
      </c>
      <c r="F17" s="41" t="s">
        <v>21</v>
      </c>
      <c r="G17" s="43">
        <v>10000</v>
      </c>
      <c r="H17" s="44"/>
      <c r="I17" s="45">
        <v>0.08</v>
      </c>
      <c r="J17" s="46">
        <f t="shared" si="5"/>
        <v>0</v>
      </c>
      <c r="K17" s="46">
        <f t="shared" si="6"/>
        <v>0</v>
      </c>
      <c r="L17" s="47">
        <f t="shared" si="7"/>
        <v>0</v>
      </c>
      <c r="M17" s="47">
        <f t="shared" si="8"/>
        <v>0</v>
      </c>
      <c r="N17" s="47">
        <f t="shared" si="9"/>
        <v>0</v>
      </c>
    </row>
    <row r="18" spans="1:14" ht="81" customHeight="1">
      <c r="A18" s="54" t="s">
        <v>30</v>
      </c>
      <c r="B18" s="51" t="s">
        <v>91</v>
      </c>
      <c r="C18" s="42"/>
      <c r="D18" s="42"/>
      <c r="E18" s="41" t="s">
        <v>57</v>
      </c>
      <c r="F18" s="41" t="s">
        <v>21</v>
      </c>
      <c r="G18" s="43">
        <v>20400</v>
      </c>
      <c r="H18" s="44"/>
      <c r="I18" s="45">
        <v>0.08</v>
      </c>
      <c r="J18" s="46">
        <f t="shared" si="5"/>
        <v>0</v>
      </c>
      <c r="K18" s="46">
        <f t="shared" si="6"/>
        <v>0</v>
      </c>
      <c r="L18" s="47">
        <f t="shared" si="7"/>
        <v>0</v>
      </c>
      <c r="M18" s="47">
        <f t="shared" si="8"/>
        <v>0</v>
      </c>
      <c r="N18" s="47">
        <f t="shared" si="9"/>
        <v>0</v>
      </c>
    </row>
    <row r="19" spans="1:14" ht="81" customHeight="1">
      <c r="A19" s="41" t="s">
        <v>35</v>
      </c>
      <c r="B19" s="51" t="s">
        <v>92</v>
      </c>
      <c r="C19" s="42"/>
      <c r="D19" s="42"/>
      <c r="E19" s="41" t="s">
        <v>57</v>
      </c>
      <c r="F19" s="41" t="s">
        <v>21</v>
      </c>
      <c r="G19" s="43">
        <v>7800</v>
      </c>
      <c r="H19" s="44"/>
      <c r="I19" s="45">
        <v>0.08</v>
      </c>
      <c r="J19" s="46">
        <f t="shared" si="5"/>
        <v>0</v>
      </c>
      <c r="K19" s="46">
        <f t="shared" si="6"/>
        <v>0</v>
      </c>
      <c r="L19" s="47">
        <f t="shared" si="7"/>
        <v>0</v>
      </c>
      <c r="M19" s="47">
        <f t="shared" si="8"/>
        <v>0</v>
      </c>
      <c r="N19" s="47">
        <f t="shared" si="9"/>
        <v>0</v>
      </c>
    </row>
    <row r="20" spans="1:14" ht="81" customHeight="1">
      <c r="A20" s="54" t="s">
        <v>38</v>
      </c>
      <c r="B20" s="51" t="s">
        <v>93</v>
      </c>
      <c r="C20" s="42"/>
      <c r="D20" s="42"/>
      <c r="E20" s="41" t="s">
        <v>57</v>
      </c>
      <c r="F20" s="41" t="s">
        <v>21</v>
      </c>
      <c r="G20" s="43">
        <v>15000</v>
      </c>
      <c r="H20" s="44"/>
      <c r="I20" s="45">
        <v>0.08</v>
      </c>
      <c r="J20" s="46">
        <f t="shared" si="5"/>
        <v>0</v>
      </c>
      <c r="K20" s="46">
        <f t="shared" si="6"/>
        <v>0</v>
      </c>
      <c r="L20" s="47">
        <f t="shared" si="7"/>
        <v>0</v>
      </c>
      <c r="M20" s="47">
        <f t="shared" si="8"/>
        <v>0</v>
      </c>
      <c r="N20" s="47">
        <f t="shared" si="9"/>
        <v>0</v>
      </c>
    </row>
    <row r="21" spans="1:14" s="58" customFormat="1" ht="144.75" customHeight="1">
      <c r="A21" s="41" t="s">
        <v>41</v>
      </c>
      <c r="B21" s="51" t="s">
        <v>94</v>
      </c>
      <c r="C21" s="42"/>
      <c r="D21" s="42"/>
      <c r="E21" s="54" t="s">
        <v>57</v>
      </c>
      <c r="F21" s="54" t="s">
        <v>21</v>
      </c>
      <c r="G21" s="55">
        <v>800</v>
      </c>
      <c r="H21" s="52"/>
      <c r="I21" s="56">
        <v>0.08</v>
      </c>
      <c r="J21" s="57">
        <f t="shared" si="5"/>
        <v>0</v>
      </c>
      <c r="K21" s="57">
        <f t="shared" si="6"/>
        <v>0</v>
      </c>
      <c r="L21" s="53">
        <f t="shared" si="7"/>
        <v>0</v>
      </c>
      <c r="M21" s="53">
        <f t="shared" si="8"/>
        <v>0</v>
      </c>
      <c r="N21" s="53">
        <f t="shared" si="9"/>
        <v>0</v>
      </c>
    </row>
    <row r="22" spans="1:14" ht="23.25" customHeight="1">
      <c r="A22" s="5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49">
        <f>L16+L17+L18+L19+L20+L21</f>
        <v>0</v>
      </c>
      <c r="M22" s="49">
        <f>M16+M17+M18+M19+M20+M21</f>
        <v>0</v>
      </c>
      <c r="N22" s="49">
        <f>N16+N17+N18+N19+N20+N21</f>
        <v>0</v>
      </c>
    </row>
    <row r="23" spans="1:14" ht="13.5">
      <c r="A23" s="60"/>
      <c r="B23" s="60"/>
      <c r="C23" s="60"/>
      <c r="D23" s="60"/>
      <c r="K23" s="61"/>
      <c r="L23" s="61"/>
      <c r="M23" s="61"/>
      <c r="N23" s="61"/>
    </row>
    <row r="24" spans="1:9" ht="13.5">
      <c r="A24" s="62"/>
      <c r="B24" s="62"/>
      <c r="C24" s="62"/>
      <c r="D24" s="62"/>
      <c r="I24" s="63"/>
    </row>
    <row r="25" spans="1:4" ht="13.5">
      <c r="A25" s="62"/>
      <c r="B25" s="62"/>
      <c r="C25" s="62"/>
      <c r="D25" s="62"/>
    </row>
    <row r="26" spans="1:4" ht="13.5">
      <c r="A26" s="62"/>
      <c r="B26" s="62"/>
      <c r="C26" s="62"/>
      <c r="D26" s="62"/>
    </row>
  </sheetData>
  <sheetProtection selectLockedCells="1" selectUnlockedCells="1"/>
  <mergeCells count="12">
    <mergeCell ref="A1:N1"/>
    <mergeCell ref="A2:N2"/>
    <mergeCell ref="A4:N4"/>
    <mergeCell ref="A6:K6"/>
    <mergeCell ref="A7:N7"/>
    <mergeCell ref="A14:K14"/>
    <mergeCell ref="A15:N15"/>
    <mergeCell ref="A22:K22"/>
    <mergeCell ref="A23:B23"/>
    <mergeCell ref="A24:B24"/>
    <mergeCell ref="A25:B25"/>
    <mergeCell ref="A26:B26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2023-08-21T06:55:21Z</cp:lastPrinted>
  <dcterms:created xsi:type="dcterms:W3CDTF">2023-08-17T10:30:07Z</dcterms:created>
  <dcterms:modified xsi:type="dcterms:W3CDTF">2023-08-21T06:55:26Z</dcterms:modified>
  <cp:category/>
  <cp:version/>
  <cp:contentType/>
  <cp:contentStatus/>
  <cp:revision>24</cp:revision>
</cp:coreProperties>
</file>